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515" windowWidth="19035" windowHeight="13035" activeTab="0"/>
  </bookViews>
  <sheets>
    <sheet name="2009" sheetId="1" r:id="rId1"/>
  </sheets>
  <definedNames>
    <definedName name="_xlnm.Print_Area" localSheetId="0">'2009'!$A$1:$M$68</definedName>
  </definedNames>
  <calcPr fullCalcOnLoad="1"/>
</workbook>
</file>

<file path=xl/sharedStrings.xml><?xml version="1.0" encoding="utf-8"?>
<sst xmlns="http://schemas.openxmlformats.org/spreadsheetml/2006/main" count="86" uniqueCount="70">
  <si>
    <t>Počet segmentů</t>
  </si>
  <si>
    <t>Délka zastřešení</t>
  </si>
  <si>
    <t>do 3 m</t>
  </si>
  <si>
    <t>do 3,25 m</t>
  </si>
  <si>
    <t>do 3,5 m</t>
  </si>
  <si>
    <t>do 3,75 m</t>
  </si>
  <si>
    <t>do 4 m</t>
  </si>
  <si>
    <t>do 4,25 m</t>
  </si>
  <si>
    <t>do 4,5 m</t>
  </si>
  <si>
    <t>do 4,75 m</t>
  </si>
  <si>
    <t>do 5 m</t>
  </si>
  <si>
    <t>do 5,25 m</t>
  </si>
  <si>
    <t>do 5,5 m</t>
  </si>
  <si>
    <t>výška</t>
  </si>
  <si>
    <t>mm</t>
  </si>
  <si>
    <t>V základním provedení nabízíme:</t>
  </si>
  <si>
    <t>Cena v Kč</t>
  </si>
  <si>
    <t>Doplňky:</t>
  </si>
  <si>
    <t>nosnou konstrukci z hliníkových eloxovaných profilů</t>
  </si>
  <si>
    <t xml:space="preserve">nerezová kuličková ložiska v pojezdových kolech </t>
  </si>
  <si>
    <t>spojovací material z nerezové oceli</t>
  </si>
  <si>
    <t>čela zdvižená o 80 mm nad povrch</t>
  </si>
  <si>
    <t>uzamykání dveří + 600 Kč</t>
  </si>
  <si>
    <t>zvýšení zastřešení - každých 10 cm + 3% z ceny základního provedení</t>
  </si>
  <si>
    <t>Počet modulů</t>
  </si>
  <si>
    <t>Cena</t>
  </si>
  <si>
    <t>změna cen vyhrazena</t>
  </si>
  <si>
    <t>zpevnění pro podhorskou oblast + 15% z ceny základního provedení</t>
  </si>
  <si>
    <t>změna barvy polykarbonátové výplně + 5% z ceny základního provedení</t>
  </si>
  <si>
    <t>Šířka kolejí</t>
  </si>
  <si>
    <t>montáž zastřešení +5% z ceny zastřešení i s doplňky , montáž v zahraničí + 7%</t>
  </si>
  <si>
    <t>do 5,75 m</t>
  </si>
  <si>
    <t>do 6 m</t>
  </si>
  <si>
    <t>do 6,25 m</t>
  </si>
  <si>
    <t>do 6,5 m</t>
  </si>
  <si>
    <t>do 6,75 m</t>
  </si>
  <si>
    <t>do 7 m</t>
  </si>
  <si>
    <r>
      <t>dveře jednokřídlé otvíravé nebo posuvné + 3000 Kč/m</t>
    </r>
    <r>
      <rPr>
        <vertAlign val="superscript"/>
        <sz val="9"/>
        <rFont val="Arial"/>
        <family val="2"/>
      </rPr>
      <t>2</t>
    </r>
  </si>
  <si>
    <r>
      <t>změna dutinkového polykarbonátu za plný + 900 Kč/m</t>
    </r>
    <r>
      <rPr>
        <vertAlign val="superscript"/>
        <sz val="9"/>
        <rFont val="Arial"/>
        <family val="2"/>
      </rPr>
      <t>2</t>
    </r>
  </si>
  <si>
    <t>zkrácení modulu + 1000 Kč za každý modul</t>
  </si>
  <si>
    <t>Cena základního provedení bez montáže a DPH</t>
  </si>
  <si>
    <t>DREAM</t>
  </si>
  <si>
    <t>162 mm</t>
  </si>
  <si>
    <t>230 mm</t>
  </si>
  <si>
    <t>300 mm</t>
  </si>
  <si>
    <t>365 mm</t>
  </si>
  <si>
    <t>430 mm</t>
  </si>
  <si>
    <t>500 mm</t>
  </si>
  <si>
    <t>prosklívací material - transparentní dutinkové polykarbonátové desky</t>
  </si>
  <si>
    <t xml:space="preserve">kolejnice z eloxovaných hliníkových profilů v provedení standard v délce zastřešení pro jednosměrné odsouvání segmentů </t>
  </si>
  <si>
    <t>úprava kolejí standard pro obousměrný posun modulů</t>
  </si>
  <si>
    <t>Jednosměrné</t>
  </si>
  <si>
    <t>Obousměrné</t>
  </si>
  <si>
    <t>příplatek za pochozí koleje</t>
  </si>
  <si>
    <t>Ceny jiných rozměrů se stanovují individuálně</t>
  </si>
  <si>
    <t>přední i zadní čelo odnímatelné s výplní z dutinkového polykarbonátu</t>
  </si>
  <si>
    <t>Šířka zastřešení mezi kolejemi</t>
  </si>
  <si>
    <t>výklopné čelo + 5000 Kč/ks</t>
  </si>
  <si>
    <t>uzamykání segmentů + 1000 Kč za modul</t>
  </si>
  <si>
    <t>nosná konstrukce v barvě dle RAL + 20% za základní ceny</t>
  </si>
  <si>
    <t>změna dutinkového polykarbonátu za akrylátové sklo + 600 Kč/m2</t>
  </si>
  <si>
    <t>dveře pro boční vstup  + 6 000 Kč</t>
  </si>
  <si>
    <t>platnost od: 3.2012</t>
  </si>
  <si>
    <r>
      <t>prodloužení modulu + 2000 Kč za modul + 2000 kč/m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max. délka modulu zavisí na rozponu a určuje ji výrobce</t>
    </r>
  </si>
  <si>
    <t>jednokolejový profil + 150 Kč/m</t>
  </si>
  <si>
    <t>jednokolejový pochozí profil + 200 Kč/m</t>
  </si>
  <si>
    <t>BALAST s.r.o.</t>
  </si>
  <si>
    <t>Švestkova 229, 460 01 Liberec 31</t>
  </si>
  <si>
    <t>e-mail.: info@balast.cz, http://www.bazeny-laminatove.cz</t>
  </si>
  <si>
    <t>mobil: 739 040 282, tel./fax.: 485 102 642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</si>
</sst>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28">
    <font>
      <sz val="10"/>
      <name val="Arial"/>
      <family val="0"/>
    </font>
    <font>
      <sz val="8"/>
      <name val="Arial"/>
      <family val="2"/>
    </font>
    <font>
      <b/>
      <sz val="2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uble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double"/>
    </border>
    <border>
      <left style="double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21" xfId="0" applyBorder="1" applyAlignment="1">
      <alignment horizontal="right" indent="1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24" borderId="23" xfId="0" applyFill="1" applyBorder="1" applyAlignment="1">
      <alignment horizontal="right" indent="1"/>
    </xf>
    <xf numFmtId="3" fontId="5" fillId="24" borderId="24" xfId="0" applyNumberFormat="1" applyFont="1" applyFill="1" applyBorder="1" applyAlignment="1">
      <alignment horizontal="center"/>
    </xf>
    <xf numFmtId="2" fontId="0" fillId="24" borderId="25" xfId="0" applyNumberFormat="1" applyFill="1" applyBorder="1" applyAlignment="1">
      <alignment horizontal="center"/>
    </xf>
    <xf numFmtId="3" fontId="5" fillId="24" borderId="26" xfId="0" applyNumberFormat="1" applyFont="1" applyFill="1" applyBorder="1" applyAlignment="1">
      <alignment horizontal="center"/>
    </xf>
    <xf numFmtId="2" fontId="0" fillId="24" borderId="27" xfId="0" applyNumberFormat="1" applyFill="1" applyBorder="1" applyAlignment="1">
      <alignment horizontal="center"/>
    </xf>
    <xf numFmtId="2" fontId="0" fillId="24" borderId="28" xfId="0" applyNumberForma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3" fontId="7" fillId="0" borderId="17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31" xfId="0" applyBorder="1" applyAlignment="1">
      <alignment horizontal="right" indent="1"/>
    </xf>
    <xf numFmtId="3" fontId="5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5" fillId="0" borderId="36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 horizontal="center"/>
    </xf>
    <xf numFmtId="2" fontId="0" fillId="24" borderId="38" xfId="0" applyNumberFormat="1" applyFill="1" applyBorder="1" applyAlignment="1">
      <alignment horizontal="center"/>
    </xf>
    <xf numFmtId="2" fontId="0" fillId="24" borderId="39" xfId="0" applyNumberFormat="1" applyFill="1" applyBorder="1" applyAlignment="1">
      <alignment horizontal="center"/>
    </xf>
    <xf numFmtId="2" fontId="0" fillId="24" borderId="40" xfId="0" applyNumberFormat="1" applyFill="1" applyBorder="1" applyAlignment="1">
      <alignment horizontal="center"/>
    </xf>
    <xf numFmtId="2" fontId="0" fillId="24" borderId="41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44" xfId="0" applyNumberFormat="1" applyBorder="1" applyAlignment="1">
      <alignment horizontal="center"/>
    </xf>
    <xf numFmtId="165" fontId="0" fillId="0" borderId="45" xfId="0" applyNumberForma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165" fontId="0" fillId="0" borderId="50" xfId="0" applyNumberForma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165" fontId="0" fillId="0" borderId="5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165" fontId="0" fillId="0" borderId="58" xfId="0" applyNumberFormat="1" applyBorder="1" applyAlignment="1">
      <alignment horizontal="center"/>
    </xf>
    <xf numFmtId="165" fontId="0" fillId="0" borderId="59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0" fillId="0" borderId="60" xfId="0" applyNumberFormat="1" applyBorder="1" applyAlignment="1">
      <alignment horizontal="center"/>
    </xf>
    <xf numFmtId="165" fontId="0" fillId="0" borderId="61" xfId="0" applyNumberFormat="1" applyBorder="1" applyAlignment="1">
      <alignment horizontal="center"/>
    </xf>
    <xf numFmtId="165" fontId="0" fillId="0" borderId="62" xfId="0" applyNumberFormat="1" applyBorder="1" applyAlignment="1">
      <alignment horizontal="center"/>
    </xf>
    <xf numFmtId="165" fontId="0" fillId="0" borderId="63" xfId="0" applyNumberFormat="1" applyBorder="1" applyAlignment="1">
      <alignment horizontal="center"/>
    </xf>
    <xf numFmtId="0" fontId="13" fillId="0" borderId="0" xfId="49" applyFont="1">
      <alignment/>
      <protection/>
    </xf>
    <xf numFmtId="0" fontId="11" fillId="0" borderId="0" xfId="49">
      <alignment/>
      <protection/>
    </xf>
    <xf numFmtId="0" fontId="11" fillId="0" borderId="0" xfId="49" applyFon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_2009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0</xdr:row>
      <xdr:rowOff>38100</xdr:rowOff>
    </xdr:from>
    <xdr:to>
      <xdr:col>12</xdr:col>
      <xdr:colOff>333375</xdr:colOff>
      <xdr:row>5</xdr:row>
      <xdr:rowOff>104775</xdr:rowOff>
    </xdr:to>
    <xdr:pic>
      <xdr:nvPicPr>
        <xdr:cNvPr id="1" name="Picture 3" descr="Dream"/>
        <xdr:cNvPicPr preferRelativeResize="1">
          <a:picLocks noChangeAspect="1"/>
        </xdr:cNvPicPr>
      </xdr:nvPicPr>
      <xdr:blipFill>
        <a:blip r:embed="rId1"/>
        <a:srcRect t="25373" b="15173"/>
        <a:stretch>
          <a:fillRect/>
        </a:stretch>
      </xdr:blipFill>
      <xdr:spPr>
        <a:xfrm>
          <a:off x="4248150" y="38100"/>
          <a:ext cx="2400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4</xdr:col>
      <xdr:colOff>114300</xdr:colOff>
      <xdr:row>3</xdr:row>
      <xdr:rowOff>38100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495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12.7109375" style="0" customWidth="1"/>
    <col min="3" max="3" width="5.421875" style="0" customWidth="1"/>
    <col min="5" max="5" width="5.421875" style="0" customWidth="1"/>
    <col min="7" max="7" width="5.421875" style="0" customWidth="1"/>
    <col min="9" max="9" width="5.421875" style="0" customWidth="1"/>
    <col min="11" max="11" width="5.421875" style="0" customWidth="1"/>
    <col min="13" max="13" width="5.421875" style="0" customWidth="1"/>
  </cols>
  <sheetData>
    <row r="1" spans="5:13" ht="23.25" customHeight="1">
      <c r="E1" s="1"/>
      <c r="M1" s="39"/>
    </row>
    <row r="2" spans="1:13" ht="12.75" customHeight="1">
      <c r="A2" s="43"/>
      <c r="B2" s="43"/>
      <c r="C2" s="43"/>
      <c r="D2" s="43"/>
      <c r="E2" s="44"/>
      <c r="F2" s="45"/>
      <c r="G2" s="45"/>
      <c r="H2" s="45"/>
      <c r="I2" s="45"/>
      <c r="J2" s="45"/>
      <c r="K2" s="45"/>
      <c r="L2" s="45"/>
      <c r="M2" s="46"/>
    </row>
    <row r="3" spans="1:13" ht="12.75" customHeight="1">
      <c r="A3" s="45"/>
      <c r="B3" s="45"/>
      <c r="C3" s="45"/>
      <c r="D3" s="45"/>
      <c r="E3" s="44"/>
      <c r="F3" s="45"/>
      <c r="G3" s="45"/>
      <c r="H3" s="45"/>
      <c r="I3" s="45"/>
      <c r="J3" s="45"/>
      <c r="K3" s="45"/>
      <c r="L3" s="45"/>
      <c r="M3" s="46"/>
    </row>
    <row r="4" spans="1:13" ht="12.75" customHeight="1">
      <c r="A4" s="45"/>
      <c r="B4" s="45"/>
      <c r="C4" s="45"/>
      <c r="D4" s="45"/>
      <c r="E4" s="44"/>
      <c r="F4" s="45"/>
      <c r="G4" s="45"/>
      <c r="H4" s="45"/>
      <c r="I4" s="45"/>
      <c r="J4" s="45"/>
      <c r="K4" s="45"/>
      <c r="L4" s="45"/>
      <c r="M4" s="46"/>
    </row>
    <row r="5" spans="1:13" ht="12.75" customHeight="1">
      <c r="A5" s="85" t="s">
        <v>66</v>
      </c>
      <c r="B5" s="45"/>
      <c r="C5" s="45"/>
      <c r="D5" s="45"/>
      <c r="E5" s="44"/>
      <c r="F5" s="45"/>
      <c r="G5" s="45"/>
      <c r="H5" s="45"/>
      <c r="I5" s="45"/>
      <c r="J5" s="45"/>
      <c r="K5" s="45"/>
      <c r="L5" s="45"/>
      <c r="M5" s="46"/>
    </row>
    <row r="6" spans="1:13" ht="12.75" customHeight="1">
      <c r="A6" s="86" t="s">
        <v>67</v>
      </c>
      <c r="B6" s="45"/>
      <c r="C6" s="45"/>
      <c r="D6" s="45"/>
      <c r="E6" s="44"/>
      <c r="F6" s="45"/>
      <c r="G6" s="45"/>
      <c r="H6" s="45"/>
      <c r="I6" s="45"/>
      <c r="J6" s="45"/>
      <c r="K6" s="45"/>
      <c r="L6" s="45"/>
      <c r="M6" s="46"/>
    </row>
    <row r="7" spans="1:13" ht="12.75" customHeight="1">
      <c r="A7" s="87" t="s">
        <v>69</v>
      </c>
      <c r="B7" s="45"/>
      <c r="C7" s="45"/>
      <c r="D7" s="45"/>
      <c r="E7" s="44"/>
      <c r="F7" s="45"/>
      <c r="G7" s="45"/>
      <c r="H7" s="45"/>
      <c r="I7" s="45"/>
      <c r="J7" s="45"/>
      <c r="K7" s="45"/>
      <c r="L7" s="45"/>
      <c r="M7" s="46"/>
    </row>
    <row r="8" spans="1:13" ht="24.75" customHeight="1">
      <c r="A8" s="87" t="s">
        <v>68</v>
      </c>
      <c r="B8" s="45"/>
      <c r="C8" s="45"/>
      <c r="D8" s="45"/>
      <c r="E8" s="44"/>
      <c r="F8" s="45"/>
      <c r="G8" s="45"/>
      <c r="H8" s="45"/>
      <c r="I8" s="45"/>
      <c r="J8" s="1" t="s">
        <v>41</v>
      </c>
      <c r="K8" s="45"/>
      <c r="L8" s="45"/>
      <c r="M8" s="46"/>
    </row>
    <row r="9" spans="1:13" ht="12.7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7"/>
    </row>
    <row r="10" ht="12.75" customHeight="1">
      <c r="A10" s="16" t="s">
        <v>15</v>
      </c>
    </row>
    <row r="11" spans="1:5" ht="12.75" customHeight="1">
      <c r="A11" s="40" t="s">
        <v>18</v>
      </c>
      <c r="B11" s="41"/>
      <c r="C11" s="41"/>
      <c r="D11" s="41"/>
      <c r="E11" s="41"/>
    </row>
    <row r="12" spans="1:5" ht="12.75" customHeight="1">
      <c r="A12" s="40" t="s">
        <v>48</v>
      </c>
      <c r="B12" s="41"/>
      <c r="C12" s="41"/>
      <c r="D12" s="41"/>
      <c r="E12" s="41"/>
    </row>
    <row r="13" spans="1:5" ht="12.75" customHeight="1">
      <c r="A13" s="40" t="s">
        <v>55</v>
      </c>
      <c r="B13" s="41"/>
      <c r="C13" s="41"/>
      <c r="D13" s="41"/>
      <c r="E13" s="41"/>
    </row>
    <row r="14" spans="1:5" ht="12.75" customHeight="1">
      <c r="A14" s="40" t="s">
        <v>49</v>
      </c>
      <c r="B14" s="41"/>
      <c r="C14" s="41"/>
      <c r="D14" s="41"/>
      <c r="E14" s="41"/>
    </row>
    <row r="15" spans="1:5" ht="12.75" customHeight="1">
      <c r="A15" s="40" t="s">
        <v>19</v>
      </c>
      <c r="B15" s="41"/>
      <c r="C15" s="41"/>
      <c r="D15" s="41"/>
      <c r="E15" s="41"/>
    </row>
    <row r="16" spans="1:5" ht="12.75" customHeight="1">
      <c r="A16" s="40" t="s">
        <v>20</v>
      </c>
      <c r="B16" s="41"/>
      <c r="C16" s="41"/>
      <c r="D16" s="41"/>
      <c r="E16" s="41"/>
    </row>
    <row r="17" spans="1:13" ht="12.75" customHeight="1">
      <c r="A17" s="40" t="s">
        <v>21</v>
      </c>
      <c r="B17" s="41"/>
      <c r="C17" s="41"/>
      <c r="D17" s="41"/>
      <c r="E17" s="41"/>
      <c r="M17" s="18" t="s">
        <v>62</v>
      </c>
    </row>
    <row r="18" ht="9" customHeight="1">
      <c r="M18" s="18" t="s">
        <v>26</v>
      </c>
    </row>
    <row r="19" spans="1:13" ht="12.75" customHeight="1" thickBot="1">
      <c r="A19" s="68" t="s">
        <v>40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6.5" thickBot="1" thickTop="1">
      <c r="A20" s="27" t="s">
        <v>0</v>
      </c>
      <c r="B20" s="73">
        <v>2</v>
      </c>
      <c r="C20" s="74"/>
      <c r="D20" s="61">
        <v>3</v>
      </c>
      <c r="E20" s="61"/>
      <c r="F20" s="73">
        <v>4</v>
      </c>
      <c r="G20" s="74"/>
      <c r="H20" s="61">
        <v>5</v>
      </c>
      <c r="I20" s="61"/>
      <c r="J20" s="73">
        <v>6</v>
      </c>
      <c r="K20" s="74"/>
      <c r="L20" s="61">
        <v>7</v>
      </c>
      <c r="M20" s="62"/>
    </row>
    <row r="21" spans="1:13" ht="15" customHeight="1" thickBot="1">
      <c r="A21" s="28" t="s">
        <v>1</v>
      </c>
      <c r="B21" s="20">
        <v>4328</v>
      </c>
      <c r="C21" s="6" t="s">
        <v>14</v>
      </c>
      <c r="D21" s="19">
        <v>6434</v>
      </c>
      <c r="E21" s="3" t="s">
        <v>14</v>
      </c>
      <c r="F21" s="20">
        <v>8540</v>
      </c>
      <c r="G21" s="6" t="s">
        <v>14</v>
      </c>
      <c r="H21" s="19">
        <v>10646</v>
      </c>
      <c r="I21" s="3" t="s">
        <v>14</v>
      </c>
      <c r="J21" s="20">
        <v>12752</v>
      </c>
      <c r="K21" s="6" t="s">
        <v>14</v>
      </c>
      <c r="L21" s="19">
        <v>14858</v>
      </c>
      <c r="M21" s="4" t="s">
        <v>14</v>
      </c>
    </row>
    <row r="22" spans="1:13" ht="12" customHeight="1" thickBot="1">
      <c r="A22" s="66" t="s">
        <v>29</v>
      </c>
      <c r="B22" s="75" t="s">
        <v>42</v>
      </c>
      <c r="C22" s="76"/>
      <c r="D22" s="75" t="s">
        <v>43</v>
      </c>
      <c r="E22" s="76"/>
      <c r="F22" s="75" t="s">
        <v>44</v>
      </c>
      <c r="G22" s="76"/>
      <c r="H22" s="75" t="s">
        <v>45</v>
      </c>
      <c r="I22" s="76"/>
      <c r="J22" s="75" t="s">
        <v>46</v>
      </c>
      <c r="K22" s="76"/>
      <c r="L22" s="75" t="s">
        <v>47</v>
      </c>
      <c r="M22" s="77"/>
    </row>
    <row r="23" spans="1:13" ht="12" customHeight="1" thickBot="1">
      <c r="A23" s="67"/>
      <c r="B23" s="30"/>
      <c r="C23" s="31"/>
      <c r="D23" s="30"/>
      <c r="E23" s="32"/>
      <c r="F23" s="30"/>
      <c r="G23" s="31"/>
      <c r="H23" s="30"/>
      <c r="I23" s="32"/>
      <c r="J23" s="30"/>
      <c r="K23" s="31"/>
      <c r="L23" s="30"/>
      <c r="M23" s="33"/>
    </row>
    <row r="24" spans="1:13" ht="26.25" customHeight="1" thickBot="1">
      <c r="A24" s="29" t="s">
        <v>56</v>
      </c>
      <c r="B24" s="10" t="s">
        <v>16</v>
      </c>
      <c r="C24" s="12" t="s">
        <v>13</v>
      </c>
      <c r="D24" s="10" t="s">
        <v>16</v>
      </c>
      <c r="E24" s="12" t="s">
        <v>13</v>
      </c>
      <c r="F24" s="10" t="s">
        <v>16</v>
      </c>
      <c r="G24" s="11" t="s">
        <v>13</v>
      </c>
      <c r="H24" s="10" t="s">
        <v>16</v>
      </c>
      <c r="I24" s="12" t="s">
        <v>13</v>
      </c>
      <c r="J24" s="10" t="s">
        <v>16</v>
      </c>
      <c r="K24" s="11" t="s">
        <v>13</v>
      </c>
      <c r="L24" s="10" t="s">
        <v>16</v>
      </c>
      <c r="M24" s="13" t="s">
        <v>13</v>
      </c>
    </row>
    <row r="25" spans="1:13" ht="12.75">
      <c r="A25" s="21" t="s">
        <v>2</v>
      </c>
      <c r="B25" s="22">
        <v>52651.575000000004</v>
      </c>
      <c r="C25" s="23">
        <v>0.54</v>
      </c>
      <c r="D25" s="24">
        <v>74415.6</v>
      </c>
      <c r="E25" s="25">
        <f>C25+0.07</f>
        <v>0.6100000000000001</v>
      </c>
      <c r="F25" s="22">
        <v>97959.15000000001</v>
      </c>
      <c r="G25" s="50">
        <f>E25+0.07</f>
        <v>0.6800000000000002</v>
      </c>
      <c r="H25" s="24">
        <v>122977.8</v>
      </c>
      <c r="I25" s="25">
        <f>G25+0.07</f>
        <v>0.7500000000000002</v>
      </c>
      <c r="J25" s="22">
        <v>149610.15</v>
      </c>
      <c r="K25" s="50">
        <f>I25+0.07</f>
        <v>0.8200000000000003</v>
      </c>
      <c r="L25" s="24">
        <v>185495.40000000002</v>
      </c>
      <c r="M25" s="52">
        <f>K25+0.07</f>
        <v>0.8900000000000003</v>
      </c>
    </row>
    <row r="26" spans="1:13" ht="12.75">
      <c r="A26" s="14" t="s">
        <v>3</v>
      </c>
      <c r="B26" s="8">
        <v>56096.775</v>
      </c>
      <c r="C26" s="7">
        <v>0.55</v>
      </c>
      <c r="D26" s="9">
        <v>79434.90000000001</v>
      </c>
      <c r="E26" s="25">
        <f aca="true" t="shared" si="0" ref="E26:E41">C26+0.07</f>
        <v>0.6200000000000001</v>
      </c>
      <c r="F26" s="8">
        <v>104649.07500000001</v>
      </c>
      <c r="G26" s="23">
        <f aca="true" t="shared" si="1" ref="G26:G41">E26+0.07</f>
        <v>0.6900000000000002</v>
      </c>
      <c r="H26" s="9">
        <v>131389.0875</v>
      </c>
      <c r="I26" s="25">
        <f aca="true" t="shared" si="2" ref="I26:I41">G26+0.07</f>
        <v>0.7600000000000002</v>
      </c>
      <c r="J26" s="8">
        <v>159828.1875</v>
      </c>
      <c r="K26" s="23">
        <f aca="true" t="shared" si="3" ref="K26:K41">I26+0.07</f>
        <v>0.8300000000000003</v>
      </c>
      <c r="L26" s="9">
        <v>196955.8875</v>
      </c>
      <c r="M26" s="26">
        <f aca="true" t="shared" si="4" ref="M26:M41">K26+0.07</f>
        <v>0.9000000000000004</v>
      </c>
    </row>
    <row r="27" spans="1:13" ht="12.75">
      <c r="A27" s="14" t="s">
        <v>4</v>
      </c>
      <c r="B27" s="8">
        <v>59541.975000000006</v>
      </c>
      <c r="C27" s="7">
        <v>0.57</v>
      </c>
      <c r="D27" s="9">
        <v>84454.20000000001</v>
      </c>
      <c r="E27" s="25">
        <f t="shared" si="0"/>
        <v>0.6399999999999999</v>
      </c>
      <c r="F27" s="8">
        <v>111339</v>
      </c>
      <c r="G27" s="23">
        <f t="shared" si="1"/>
        <v>0.71</v>
      </c>
      <c r="H27" s="9">
        <v>139800.37500000003</v>
      </c>
      <c r="I27" s="25">
        <f t="shared" si="2"/>
        <v>0.78</v>
      </c>
      <c r="J27" s="8">
        <v>170046.225</v>
      </c>
      <c r="K27" s="23">
        <f t="shared" si="3"/>
        <v>0.8500000000000001</v>
      </c>
      <c r="L27" s="9">
        <v>208416.375</v>
      </c>
      <c r="M27" s="26">
        <f t="shared" si="4"/>
        <v>0.9200000000000002</v>
      </c>
    </row>
    <row r="28" spans="1:13" ht="12.75">
      <c r="A28" s="14" t="s">
        <v>5</v>
      </c>
      <c r="B28" s="8">
        <v>62609.7375</v>
      </c>
      <c r="C28" s="7">
        <v>0.6</v>
      </c>
      <c r="D28" s="9">
        <v>88784.21250000001</v>
      </c>
      <c r="E28" s="25">
        <f t="shared" si="0"/>
        <v>0.6699999999999999</v>
      </c>
      <c r="F28" s="8">
        <v>116964.675</v>
      </c>
      <c r="G28" s="23">
        <f t="shared" si="1"/>
        <v>0.74</v>
      </c>
      <c r="H28" s="9">
        <v>147449.36250000002</v>
      </c>
      <c r="I28" s="25">
        <f t="shared" si="2"/>
        <v>0.81</v>
      </c>
      <c r="J28" s="8">
        <v>179082.45</v>
      </c>
      <c r="K28" s="23">
        <f t="shared" si="3"/>
        <v>0.8800000000000001</v>
      </c>
      <c r="L28" s="9">
        <v>216722.475</v>
      </c>
      <c r="M28" s="26">
        <f t="shared" si="4"/>
        <v>0.9500000000000002</v>
      </c>
    </row>
    <row r="29" spans="1:13" ht="12.75">
      <c r="A29" s="14" t="s">
        <v>6</v>
      </c>
      <c r="B29" s="8">
        <v>65677.50000000001</v>
      </c>
      <c r="C29" s="7">
        <v>0.62</v>
      </c>
      <c r="D29" s="9">
        <v>93114.225</v>
      </c>
      <c r="E29" s="25">
        <f t="shared" si="0"/>
        <v>0.69</v>
      </c>
      <c r="F29" s="8">
        <v>122590.35</v>
      </c>
      <c r="G29" s="23">
        <f t="shared" si="1"/>
        <v>0.76</v>
      </c>
      <c r="H29" s="9">
        <v>155098.35</v>
      </c>
      <c r="I29" s="25">
        <f t="shared" si="2"/>
        <v>0.8300000000000001</v>
      </c>
      <c r="J29" s="8">
        <v>188118.67500000002</v>
      </c>
      <c r="K29" s="23">
        <f t="shared" si="3"/>
        <v>0.9000000000000001</v>
      </c>
      <c r="L29" s="9">
        <v>225028.575</v>
      </c>
      <c r="M29" s="26">
        <f t="shared" si="4"/>
        <v>0.9700000000000002</v>
      </c>
    </row>
    <row r="30" spans="1:13" ht="12.75">
      <c r="A30" s="14" t="s">
        <v>7</v>
      </c>
      <c r="B30" s="8">
        <v>68377.725</v>
      </c>
      <c r="C30" s="7">
        <v>0.64</v>
      </c>
      <c r="D30" s="9">
        <v>96571.8</v>
      </c>
      <c r="E30" s="25">
        <f t="shared" si="0"/>
        <v>0.71</v>
      </c>
      <c r="F30" s="8">
        <v>126800.32500000001</v>
      </c>
      <c r="G30" s="23">
        <f t="shared" si="1"/>
        <v>0.78</v>
      </c>
      <c r="H30" s="9">
        <v>159335.55000000002</v>
      </c>
      <c r="I30" s="25">
        <f t="shared" si="2"/>
        <v>0.8500000000000001</v>
      </c>
      <c r="J30" s="8">
        <v>193038.975</v>
      </c>
      <c r="K30" s="23">
        <f t="shared" si="3"/>
        <v>0.9200000000000002</v>
      </c>
      <c r="L30" s="9">
        <v>230373.33750000002</v>
      </c>
      <c r="M30" s="26">
        <f t="shared" si="4"/>
        <v>0.9900000000000002</v>
      </c>
    </row>
    <row r="31" spans="1:13" ht="12.75">
      <c r="A31" s="14" t="s">
        <v>8</v>
      </c>
      <c r="B31" s="8">
        <v>71077.95</v>
      </c>
      <c r="C31" s="7">
        <v>0.66</v>
      </c>
      <c r="D31" s="9">
        <v>100029.375</v>
      </c>
      <c r="E31" s="25">
        <f t="shared" si="0"/>
        <v>0.73</v>
      </c>
      <c r="F31" s="8">
        <v>131010.3</v>
      </c>
      <c r="G31" s="23">
        <f t="shared" si="1"/>
        <v>0.8</v>
      </c>
      <c r="H31" s="9">
        <v>163572.75</v>
      </c>
      <c r="I31" s="25">
        <f t="shared" si="2"/>
        <v>0.8700000000000001</v>
      </c>
      <c r="J31" s="8">
        <v>197959.27500000002</v>
      </c>
      <c r="K31" s="23">
        <f t="shared" si="3"/>
        <v>0.9400000000000002</v>
      </c>
      <c r="L31" s="9">
        <v>235718.1</v>
      </c>
      <c r="M31" s="26">
        <f t="shared" si="4"/>
        <v>1.0100000000000002</v>
      </c>
    </row>
    <row r="32" spans="1:13" ht="12.75">
      <c r="A32" s="14" t="s">
        <v>9</v>
      </c>
      <c r="B32" s="8">
        <v>76326.1875</v>
      </c>
      <c r="C32" s="7">
        <v>0.68</v>
      </c>
      <c r="D32" s="9">
        <v>107383.83750000001</v>
      </c>
      <c r="E32" s="25">
        <f t="shared" si="0"/>
        <v>0.75</v>
      </c>
      <c r="F32" s="8">
        <v>140576.17500000002</v>
      </c>
      <c r="G32" s="23">
        <f t="shared" si="1"/>
        <v>0.8200000000000001</v>
      </c>
      <c r="H32" s="9">
        <v>175397.0625</v>
      </c>
      <c r="I32" s="25">
        <f t="shared" si="2"/>
        <v>0.8900000000000001</v>
      </c>
      <c r="J32" s="8">
        <v>212101.42500000002</v>
      </c>
      <c r="K32" s="23">
        <f t="shared" si="3"/>
        <v>0.9600000000000002</v>
      </c>
      <c r="L32" s="9">
        <v>252258.52500000002</v>
      </c>
      <c r="M32" s="26">
        <f t="shared" si="4"/>
        <v>1.0300000000000002</v>
      </c>
    </row>
    <row r="33" spans="1:13" ht="12.75">
      <c r="A33" s="14" t="s">
        <v>10</v>
      </c>
      <c r="B33" s="8">
        <v>81574.425</v>
      </c>
      <c r="C33" s="7">
        <v>0.7</v>
      </c>
      <c r="D33" s="9">
        <v>114738.3</v>
      </c>
      <c r="E33" s="25">
        <f t="shared" si="0"/>
        <v>0.77</v>
      </c>
      <c r="F33" s="8">
        <v>150142.05000000002</v>
      </c>
      <c r="G33" s="23">
        <f t="shared" si="1"/>
        <v>0.8400000000000001</v>
      </c>
      <c r="H33" s="9">
        <v>187221.375</v>
      </c>
      <c r="I33" s="25">
        <f t="shared" si="2"/>
        <v>0.9100000000000001</v>
      </c>
      <c r="J33" s="8">
        <v>226243.575</v>
      </c>
      <c r="K33" s="23">
        <f t="shared" si="3"/>
        <v>0.9800000000000002</v>
      </c>
      <c r="L33" s="9">
        <v>268798.95</v>
      </c>
      <c r="M33" s="26">
        <f t="shared" si="4"/>
        <v>1.0500000000000003</v>
      </c>
    </row>
    <row r="34" spans="1:13" ht="12.75">
      <c r="A34" s="14" t="s">
        <v>11</v>
      </c>
      <c r="B34" s="8">
        <v>85953.9375</v>
      </c>
      <c r="C34" s="7">
        <v>0.72</v>
      </c>
      <c r="D34" s="9">
        <v>120962.925</v>
      </c>
      <c r="E34" s="25">
        <f t="shared" si="0"/>
        <v>0.79</v>
      </c>
      <c r="F34" s="8">
        <v>158239.0125</v>
      </c>
      <c r="G34" s="23">
        <f t="shared" si="1"/>
        <v>0.8600000000000001</v>
      </c>
      <c r="H34" s="9">
        <v>197753.73750000002</v>
      </c>
      <c r="I34" s="25">
        <f t="shared" si="2"/>
        <v>0.9300000000000002</v>
      </c>
      <c r="J34" s="8">
        <v>238779.45</v>
      </c>
      <c r="K34" s="23">
        <f t="shared" si="3"/>
        <v>1.0000000000000002</v>
      </c>
      <c r="L34" s="9">
        <v>283371.75000000006</v>
      </c>
      <c r="M34" s="26">
        <f t="shared" si="4"/>
        <v>1.0700000000000003</v>
      </c>
    </row>
    <row r="35" spans="1:13" ht="12.75">
      <c r="A35" s="34" t="s">
        <v>12</v>
      </c>
      <c r="B35" s="35">
        <v>90333.45000000001</v>
      </c>
      <c r="C35" s="7">
        <v>0.74</v>
      </c>
      <c r="D35" s="36">
        <v>127187.55</v>
      </c>
      <c r="E35" s="25">
        <f t="shared" si="0"/>
        <v>0.81</v>
      </c>
      <c r="F35" s="35">
        <v>166335.975</v>
      </c>
      <c r="G35" s="23">
        <f t="shared" si="1"/>
        <v>0.8800000000000001</v>
      </c>
      <c r="H35" s="36">
        <v>208286.1</v>
      </c>
      <c r="I35" s="25">
        <f t="shared" si="2"/>
        <v>0.9500000000000002</v>
      </c>
      <c r="J35" s="35">
        <v>251315.325</v>
      </c>
      <c r="K35" s="23">
        <f t="shared" si="3"/>
        <v>1.0200000000000002</v>
      </c>
      <c r="L35" s="36">
        <v>297944.55</v>
      </c>
      <c r="M35" s="26">
        <f t="shared" si="4"/>
        <v>1.0900000000000003</v>
      </c>
    </row>
    <row r="36" spans="1:13" ht="12.75">
      <c r="A36" s="14" t="s">
        <v>31</v>
      </c>
      <c r="B36" s="37">
        <v>97942.83750000001</v>
      </c>
      <c r="C36" s="7">
        <v>0.76</v>
      </c>
      <c r="D36" s="37">
        <v>137852.325</v>
      </c>
      <c r="E36" s="25">
        <f t="shared" si="0"/>
        <v>0.8300000000000001</v>
      </c>
      <c r="F36" s="37">
        <v>180588.2625</v>
      </c>
      <c r="G36" s="23">
        <f t="shared" si="1"/>
        <v>0.9000000000000001</v>
      </c>
      <c r="H36" s="48">
        <v>224816.62500000003</v>
      </c>
      <c r="I36" s="25">
        <f t="shared" si="2"/>
        <v>0.9700000000000002</v>
      </c>
      <c r="J36" s="37">
        <v>270450.78750000003</v>
      </c>
      <c r="K36" s="23">
        <f t="shared" si="3"/>
        <v>1.0400000000000003</v>
      </c>
      <c r="L36" s="48">
        <v>319321.125</v>
      </c>
      <c r="M36" s="26">
        <f t="shared" si="4"/>
        <v>1.1100000000000003</v>
      </c>
    </row>
    <row r="37" spans="1:13" ht="12.75">
      <c r="A37" s="14" t="s">
        <v>32</v>
      </c>
      <c r="B37" s="37">
        <v>105552.225</v>
      </c>
      <c r="C37" s="7">
        <v>0.78</v>
      </c>
      <c r="D37" s="37">
        <v>148517.1</v>
      </c>
      <c r="E37" s="25">
        <f t="shared" si="0"/>
        <v>0.8500000000000001</v>
      </c>
      <c r="F37" s="37">
        <v>194840.55000000002</v>
      </c>
      <c r="G37" s="23">
        <f t="shared" si="1"/>
        <v>0.9200000000000002</v>
      </c>
      <c r="H37" s="48">
        <v>241347.15000000002</v>
      </c>
      <c r="I37" s="25">
        <f t="shared" si="2"/>
        <v>0.9900000000000002</v>
      </c>
      <c r="J37" s="37">
        <v>289586.25000000006</v>
      </c>
      <c r="K37" s="23">
        <f t="shared" si="3"/>
        <v>1.0600000000000003</v>
      </c>
      <c r="L37" s="48">
        <v>340697.7</v>
      </c>
      <c r="M37" s="26">
        <f t="shared" si="4"/>
        <v>1.1300000000000003</v>
      </c>
    </row>
    <row r="38" spans="1:13" ht="12.75">
      <c r="A38" s="14" t="s">
        <v>33</v>
      </c>
      <c r="B38" s="37">
        <v>110376</v>
      </c>
      <c r="C38" s="7">
        <v>0.8</v>
      </c>
      <c r="D38" s="37">
        <v>155070.90000000002</v>
      </c>
      <c r="E38" s="25">
        <f t="shared" si="0"/>
        <v>0.8700000000000001</v>
      </c>
      <c r="F38" s="37">
        <v>202324.95</v>
      </c>
      <c r="G38" s="23">
        <f t="shared" si="1"/>
        <v>0.9400000000000002</v>
      </c>
      <c r="H38" s="48">
        <v>250562.81250000003</v>
      </c>
      <c r="I38" s="25">
        <f t="shared" si="2"/>
        <v>1.0100000000000002</v>
      </c>
      <c r="J38" s="37">
        <v>300562.875</v>
      </c>
      <c r="K38" s="23">
        <f t="shared" si="3"/>
        <v>1.0800000000000003</v>
      </c>
      <c r="L38" s="48">
        <v>353469.9375</v>
      </c>
      <c r="M38" s="26">
        <f t="shared" si="4"/>
        <v>1.1500000000000004</v>
      </c>
    </row>
    <row r="39" spans="1:13" ht="12.75">
      <c r="A39" s="34" t="s">
        <v>34</v>
      </c>
      <c r="B39" s="38">
        <v>115199.77500000001</v>
      </c>
      <c r="C39" s="7">
        <v>0.82</v>
      </c>
      <c r="D39" s="38">
        <v>161624.7</v>
      </c>
      <c r="E39" s="25">
        <f t="shared" si="0"/>
        <v>0.8899999999999999</v>
      </c>
      <c r="F39" s="38">
        <v>209809.35</v>
      </c>
      <c r="G39" s="23">
        <f t="shared" si="1"/>
        <v>0.96</v>
      </c>
      <c r="H39" s="49">
        <v>259778.475</v>
      </c>
      <c r="I39" s="25">
        <f t="shared" si="2"/>
        <v>1.03</v>
      </c>
      <c r="J39" s="38">
        <v>311539.5</v>
      </c>
      <c r="K39" s="23">
        <f t="shared" si="3"/>
        <v>1.1</v>
      </c>
      <c r="L39" s="49">
        <v>366242.17500000005</v>
      </c>
      <c r="M39" s="26">
        <f t="shared" si="4"/>
        <v>1.1700000000000002</v>
      </c>
    </row>
    <row r="40" spans="1:13" ht="12.75">
      <c r="A40" s="14" t="s">
        <v>35</v>
      </c>
      <c r="B40" s="38">
        <v>121629.82500000001</v>
      </c>
      <c r="C40" s="7">
        <v>0.84</v>
      </c>
      <c r="D40" s="38">
        <v>171021.0375</v>
      </c>
      <c r="E40" s="25">
        <f t="shared" si="0"/>
        <v>0.9099999999999999</v>
      </c>
      <c r="F40" s="38">
        <v>222219.00000000003</v>
      </c>
      <c r="G40" s="23">
        <f t="shared" si="1"/>
        <v>0.98</v>
      </c>
      <c r="H40" s="49">
        <v>275270.7375</v>
      </c>
      <c r="I40" s="25">
        <f t="shared" si="2"/>
        <v>1.05</v>
      </c>
      <c r="J40" s="38">
        <v>330155.2125</v>
      </c>
      <c r="K40" s="23">
        <f t="shared" si="3"/>
        <v>1.12</v>
      </c>
      <c r="L40" s="49">
        <v>388022.17500000005</v>
      </c>
      <c r="M40" s="26">
        <f t="shared" si="4"/>
        <v>1.1900000000000002</v>
      </c>
    </row>
    <row r="41" spans="1:13" ht="13.5" thickBot="1">
      <c r="A41" s="14" t="s">
        <v>36</v>
      </c>
      <c r="B41" s="38">
        <v>128059.87500000001</v>
      </c>
      <c r="C41" s="7">
        <v>0.86</v>
      </c>
      <c r="D41" s="38">
        <v>180417.375</v>
      </c>
      <c r="E41" s="25">
        <f t="shared" si="0"/>
        <v>0.9299999999999999</v>
      </c>
      <c r="F41" s="38">
        <v>234628.65000000002</v>
      </c>
      <c r="G41" s="51">
        <f t="shared" si="1"/>
        <v>1</v>
      </c>
      <c r="H41" s="49">
        <v>290763.00000000006</v>
      </c>
      <c r="I41" s="25">
        <f t="shared" si="2"/>
        <v>1.07</v>
      </c>
      <c r="J41" s="38">
        <v>348770.92500000005</v>
      </c>
      <c r="K41" s="51">
        <f t="shared" si="3"/>
        <v>1.1400000000000001</v>
      </c>
      <c r="L41" s="49">
        <v>409802.17500000005</v>
      </c>
      <c r="M41" s="53">
        <f t="shared" si="4"/>
        <v>1.2100000000000002</v>
      </c>
    </row>
    <row r="42" spans="1:13" ht="13.5" thickTop="1">
      <c r="A42" s="69" t="s">
        <v>54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</row>
    <row r="43" ht="9" customHeight="1"/>
    <row r="44" spans="1:8" ht="12.75">
      <c r="A44" s="42" t="s">
        <v>17</v>
      </c>
      <c r="B44" s="41"/>
      <c r="C44" s="41"/>
      <c r="D44" s="41"/>
      <c r="E44" s="41"/>
      <c r="F44" s="41"/>
      <c r="G44" s="41"/>
      <c r="H44" s="41"/>
    </row>
    <row r="45" spans="1:8" ht="13.5">
      <c r="A45" s="40" t="s">
        <v>37</v>
      </c>
      <c r="B45" s="41"/>
      <c r="C45" s="41"/>
      <c r="D45" s="41"/>
      <c r="E45" s="41"/>
      <c r="F45" s="41"/>
      <c r="G45" s="41"/>
      <c r="H45" s="41"/>
    </row>
    <row r="46" spans="1:8" ht="12.75">
      <c r="A46" s="41" t="s">
        <v>61</v>
      </c>
      <c r="B46" s="41"/>
      <c r="C46" s="41"/>
      <c r="D46" s="41"/>
      <c r="E46" s="41"/>
      <c r="F46" s="41"/>
      <c r="G46" s="41"/>
      <c r="H46" s="41"/>
    </row>
    <row r="47" spans="1:8" ht="12.75">
      <c r="A47" s="40" t="s">
        <v>22</v>
      </c>
      <c r="B47" s="41"/>
      <c r="C47" s="41"/>
      <c r="D47" s="41"/>
      <c r="E47" s="41"/>
      <c r="F47" s="41"/>
      <c r="G47" s="41"/>
      <c r="H47" s="41"/>
    </row>
    <row r="48" spans="1:8" ht="12.75">
      <c r="A48" s="40" t="s">
        <v>57</v>
      </c>
      <c r="B48" s="41"/>
      <c r="C48" s="41"/>
      <c r="D48" s="41"/>
      <c r="E48" s="41"/>
      <c r="F48" s="41"/>
      <c r="G48" s="41"/>
      <c r="H48" s="41"/>
    </row>
    <row r="49" spans="1:8" ht="12.75">
      <c r="A49" s="40" t="s">
        <v>39</v>
      </c>
      <c r="B49" s="41"/>
      <c r="C49" s="41"/>
      <c r="D49" s="41"/>
      <c r="E49" s="41"/>
      <c r="F49" s="41"/>
      <c r="G49" s="41"/>
      <c r="H49" s="41"/>
    </row>
    <row r="50" spans="1:8" ht="13.5">
      <c r="A50" s="40" t="s">
        <v>63</v>
      </c>
      <c r="B50" s="41"/>
      <c r="C50" s="41"/>
      <c r="D50" s="41"/>
      <c r="E50" s="41"/>
      <c r="F50" s="41"/>
      <c r="G50" s="41"/>
      <c r="H50" s="41"/>
    </row>
    <row r="51" spans="1:8" ht="12.75">
      <c r="A51" s="40" t="s">
        <v>23</v>
      </c>
      <c r="B51" s="41"/>
      <c r="C51" s="41"/>
      <c r="D51" s="41"/>
      <c r="E51" s="41"/>
      <c r="F51" s="41"/>
      <c r="G51" s="41"/>
      <c r="H51" s="41"/>
    </row>
    <row r="52" spans="1:8" ht="12.75">
      <c r="A52" s="40" t="s">
        <v>28</v>
      </c>
      <c r="B52" s="41"/>
      <c r="C52" s="41"/>
      <c r="D52" s="41"/>
      <c r="E52" s="41"/>
      <c r="F52" s="41"/>
      <c r="G52" s="41"/>
      <c r="H52" s="41"/>
    </row>
    <row r="53" spans="1:8" ht="12.75">
      <c r="A53" s="40" t="s">
        <v>27</v>
      </c>
      <c r="B53" s="41"/>
      <c r="C53" s="41"/>
      <c r="D53" s="41"/>
      <c r="E53" s="41"/>
      <c r="F53" s="41"/>
      <c r="G53" s="41"/>
      <c r="H53" s="41"/>
    </row>
    <row r="54" spans="1:8" ht="13.5">
      <c r="A54" s="40" t="s">
        <v>38</v>
      </c>
      <c r="B54" s="41"/>
      <c r="C54" s="41"/>
      <c r="D54" s="41"/>
      <c r="E54" s="41"/>
      <c r="F54" s="41"/>
      <c r="G54" s="41"/>
      <c r="H54" s="41"/>
    </row>
    <row r="55" spans="1:8" ht="12.75">
      <c r="A55" s="40" t="s">
        <v>60</v>
      </c>
      <c r="B55" s="41"/>
      <c r="C55" s="41"/>
      <c r="D55" s="41"/>
      <c r="E55" s="41"/>
      <c r="F55" s="41"/>
      <c r="G55" s="41"/>
      <c r="H55" s="41"/>
    </row>
    <row r="56" spans="1:8" ht="12.75">
      <c r="A56" s="40" t="s">
        <v>30</v>
      </c>
      <c r="B56" s="41"/>
      <c r="C56" s="41"/>
      <c r="D56" s="41"/>
      <c r="E56" s="41"/>
      <c r="F56" s="41"/>
      <c r="G56" s="41"/>
      <c r="H56" s="41"/>
    </row>
    <row r="57" spans="1:8" ht="12.75">
      <c r="A57" s="40" t="s">
        <v>58</v>
      </c>
      <c r="B57" s="41"/>
      <c r="C57" s="41"/>
      <c r="D57" s="41"/>
      <c r="E57" s="41"/>
      <c r="H57" s="41"/>
    </row>
    <row r="58" spans="1:8" ht="12.75">
      <c r="A58" s="40" t="s">
        <v>59</v>
      </c>
      <c r="B58" s="41"/>
      <c r="C58" s="41"/>
      <c r="D58" s="41"/>
      <c r="E58" s="41"/>
      <c r="H58" s="41"/>
    </row>
    <row r="59" spans="1:8" ht="12.75">
      <c r="A59" s="40" t="s">
        <v>64</v>
      </c>
      <c r="B59" s="41"/>
      <c r="C59" s="41"/>
      <c r="E59" s="41" t="s">
        <v>65</v>
      </c>
      <c r="F59" s="41"/>
      <c r="G59" s="41"/>
      <c r="H59" s="41"/>
    </row>
    <row r="60" spans="6:8" ht="12.75">
      <c r="F60" s="41"/>
      <c r="G60" s="41"/>
      <c r="H60" s="41"/>
    </row>
    <row r="61" spans="1:13" ht="13.5" thickBot="1">
      <c r="A61" s="40" t="s">
        <v>50</v>
      </c>
      <c r="B61" s="57"/>
      <c r="C61" s="57"/>
      <c r="D61" s="57"/>
      <c r="E61" s="57"/>
      <c r="F61" s="57"/>
      <c r="G61" s="57"/>
      <c r="H61" s="57"/>
      <c r="I61" s="58"/>
      <c r="J61" s="58"/>
      <c r="K61" s="58"/>
      <c r="L61" s="58"/>
      <c r="M61" s="58"/>
    </row>
    <row r="62" spans="1:13" ht="14.25" thickBot="1" thickTop="1">
      <c r="A62" s="17" t="s">
        <v>24</v>
      </c>
      <c r="B62" s="70">
        <v>2</v>
      </c>
      <c r="C62" s="64"/>
      <c r="D62" s="63">
        <v>3</v>
      </c>
      <c r="E62" s="64"/>
      <c r="F62" s="63">
        <v>4</v>
      </c>
      <c r="G62" s="64"/>
      <c r="H62" s="63">
        <v>5</v>
      </c>
      <c r="I62" s="64"/>
      <c r="J62" s="63">
        <v>6</v>
      </c>
      <c r="K62" s="64"/>
      <c r="L62" s="63">
        <v>7</v>
      </c>
      <c r="M62" s="72"/>
    </row>
    <row r="63" spans="1:13" ht="13.5" thickBot="1">
      <c r="A63" s="5" t="s">
        <v>25</v>
      </c>
      <c r="B63" s="71">
        <f>2.106*2*100</f>
        <v>421.2</v>
      </c>
      <c r="C63" s="60"/>
      <c r="D63" s="59">
        <f>2.106*6*100</f>
        <v>1263.6</v>
      </c>
      <c r="E63" s="60"/>
      <c r="F63" s="59">
        <f>2.106*12*100</f>
        <v>2527.2</v>
      </c>
      <c r="G63" s="60"/>
      <c r="H63" s="59">
        <f>2.106*20*100</f>
        <v>4212</v>
      </c>
      <c r="I63" s="60"/>
      <c r="J63" s="59">
        <f>2.106*30*100</f>
        <v>6317.999999999999</v>
      </c>
      <c r="K63" s="60"/>
      <c r="L63" s="59">
        <f>2.106*42*100</f>
        <v>8845.2</v>
      </c>
      <c r="M63" s="65"/>
    </row>
    <row r="64" ht="13.5" thickTop="1">
      <c r="A64" s="15"/>
    </row>
    <row r="65" spans="1:12" ht="13.5" thickBot="1">
      <c r="A65" s="54" t="s">
        <v>53</v>
      </c>
      <c r="L65" s="2"/>
    </row>
    <row r="66" spans="1:13" ht="14.25" thickBot="1" thickTop="1">
      <c r="A66" s="17" t="s">
        <v>24</v>
      </c>
      <c r="B66" s="70">
        <v>2</v>
      </c>
      <c r="C66" s="64"/>
      <c r="D66" s="63">
        <v>3</v>
      </c>
      <c r="E66" s="64"/>
      <c r="F66" s="63">
        <v>4</v>
      </c>
      <c r="G66" s="64"/>
      <c r="H66" s="63">
        <v>5</v>
      </c>
      <c r="I66" s="64"/>
      <c r="J66" s="63">
        <v>6</v>
      </c>
      <c r="K66" s="64"/>
      <c r="L66" s="63">
        <v>7</v>
      </c>
      <c r="M66" s="72"/>
    </row>
    <row r="67" spans="1:13" ht="12.75">
      <c r="A67" s="55" t="s">
        <v>51</v>
      </c>
      <c r="B67" s="78">
        <f>2.106*6*70</f>
        <v>884.52</v>
      </c>
      <c r="C67" s="79"/>
      <c r="D67" s="79">
        <f>2.106*12*70</f>
        <v>1769.04</v>
      </c>
      <c r="E67" s="79"/>
      <c r="F67" s="79">
        <f>2.106*20*70</f>
        <v>2948.3999999999996</v>
      </c>
      <c r="G67" s="79"/>
      <c r="H67" s="79">
        <f>2.106*30*70</f>
        <v>4422.599999999999</v>
      </c>
      <c r="I67" s="79"/>
      <c r="J67" s="79">
        <f>2.106*42*70</f>
        <v>6191.639999999999</v>
      </c>
      <c r="K67" s="79"/>
      <c r="L67" s="79">
        <f>2.106*56*70</f>
        <v>8255.519999999999</v>
      </c>
      <c r="M67" s="80"/>
    </row>
    <row r="68" spans="1:13" ht="13.5" thickBot="1">
      <c r="A68" s="56" t="s">
        <v>52</v>
      </c>
      <c r="B68" s="81">
        <f>2.106*2*150</f>
        <v>631.8</v>
      </c>
      <c r="C68" s="82"/>
      <c r="D68" s="83">
        <f>2.106*6*150</f>
        <v>1895.3999999999999</v>
      </c>
      <c r="E68" s="82"/>
      <c r="F68" s="83">
        <f>2.106*12*150</f>
        <v>3790.7999999999997</v>
      </c>
      <c r="G68" s="82"/>
      <c r="H68" s="83">
        <f>2.106*20*150</f>
        <v>6318</v>
      </c>
      <c r="I68" s="82"/>
      <c r="J68" s="83">
        <f>2.106*30*150</f>
        <v>9476.999999999998</v>
      </c>
      <c r="K68" s="82"/>
      <c r="L68" s="83">
        <f>2.106*42*150</f>
        <v>13267.8</v>
      </c>
      <c r="M68" s="84"/>
    </row>
    <row r="69" ht="13.5" thickTop="1"/>
  </sheetData>
  <sheetProtection/>
  <mergeCells count="45">
    <mergeCell ref="J68:K68"/>
    <mergeCell ref="L68:M68"/>
    <mergeCell ref="B68:C68"/>
    <mergeCell ref="D68:E68"/>
    <mergeCell ref="F68:G68"/>
    <mergeCell ref="H68:I68"/>
    <mergeCell ref="J66:K66"/>
    <mergeCell ref="L66:M66"/>
    <mergeCell ref="B67:C67"/>
    <mergeCell ref="D67:E67"/>
    <mergeCell ref="F67:G67"/>
    <mergeCell ref="H67:I67"/>
    <mergeCell ref="J67:K67"/>
    <mergeCell ref="L67:M67"/>
    <mergeCell ref="F22:G22"/>
    <mergeCell ref="D22:E22"/>
    <mergeCell ref="H20:I20"/>
    <mergeCell ref="B66:C66"/>
    <mergeCell ref="D66:E66"/>
    <mergeCell ref="F66:G66"/>
    <mergeCell ref="H66:I66"/>
    <mergeCell ref="B63:C63"/>
    <mergeCell ref="D62:E62"/>
    <mergeCell ref="J62:K62"/>
    <mergeCell ref="L62:M62"/>
    <mergeCell ref="A22:A23"/>
    <mergeCell ref="F62:G62"/>
    <mergeCell ref="A19:M19"/>
    <mergeCell ref="A42:M42"/>
    <mergeCell ref="B62:C62"/>
    <mergeCell ref="J20:K20"/>
    <mergeCell ref="B20:C20"/>
    <mergeCell ref="D20:E20"/>
    <mergeCell ref="F20:G20"/>
    <mergeCell ref="B22:C22"/>
    <mergeCell ref="D63:E63"/>
    <mergeCell ref="L20:M20"/>
    <mergeCell ref="H62:I62"/>
    <mergeCell ref="L63:M63"/>
    <mergeCell ref="J63:K63"/>
    <mergeCell ref="H63:I63"/>
    <mergeCell ref="F63:G63"/>
    <mergeCell ref="L22:M22"/>
    <mergeCell ref="J22:K22"/>
    <mergeCell ref="H22:I22"/>
  </mergeCells>
  <printOptions/>
  <pageMargins left="0.2755905511811024" right="0.2755905511811024" top="0.3937007874015748" bottom="0.3937007874015748" header="0" footer="0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Kratochvíl</dc:creator>
  <cp:keywords/>
  <dc:description/>
  <cp:lastModifiedBy>Ing. Martin Zmoray</cp:lastModifiedBy>
  <cp:lastPrinted>2008-09-09T12:49:31Z</cp:lastPrinted>
  <dcterms:created xsi:type="dcterms:W3CDTF">2006-07-21T08:44:16Z</dcterms:created>
  <dcterms:modified xsi:type="dcterms:W3CDTF">2014-03-06T10:21:55Z</dcterms:modified>
  <cp:category/>
  <cp:version/>
  <cp:contentType/>
  <cp:contentStatus/>
</cp:coreProperties>
</file>